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m362168\Dropbox\Projetos\Budhi\Excel\Controle_Ponto\"/>
    </mc:Choice>
  </mc:AlternateContent>
  <bookViews>
    <workbookView xWindow="0" yWindow="0" windowWidth="3795" windowHeight="2760" activeTab="2"/>
  </bookViews>
  <sheets>
    <sheet name="Tabelas" sheetId="2" r:id="rId1"/>
    <sheet name="Config" sheetId="3" r:id="rId2"/>
    <sheet name="Cálculo de Horas" sheetId="1" r:id="rId3"/>
  </sheets>
  <definedNames>
    <definedName name="CARENCIA">Config!$D$5</definedName>
    <definedName name="JORNADA">Config!$D$7</definedName>
    <definedName name="LIMITE">Config!$D$3</definedName>
    <definedName name="lst_Mes">tbl_Mes[Mês]</definedName>
    <definedName name="lstEvento">tblEvento[Evento]</definedName>
    <definedName name="lstLimiteHora">tblLimiteHora[Limite de horas]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E4" i="1" l="1"/>
  <c r="B7" i="1" s="1"/>
  <c r="B8" i="1" l="1"/>
  <c r="J20" i="1"/>
  <c r="K15" i="1"/>
  <c r="K18" i="1"/>
  <c r="K19" i="1"/>
  <c r="K20" i="1"/>
  <c r="K21" i="1"/>
  <c r="K23" i="1"/>
  <c r="K24" i="1"/>
  <c r="K25" i="1"/>
  <c r="K26" i="1"/>
  <c r="K28" i="1"/>
  <c r="K29" i="1"/>
  <c r="K32" i="1"/>
  <c r="K34" i="1"/>
  <c r="K35" i="1"/>
  <c r="K36" i="1"/>
  <c r="K37" i="1"/>
  <c r="J15" i="1"/>
  <c r="J16" i="1"/>
  <c r="J18" i="1"/>
  <c r="J21" i="1"/>
  <c r="J24" i="1"/>
  <c r="J25" i="1"/>
  <c r="J28" i="1"/>
  <c r="J29" i="1"/>
  <c r="J32" i="1"/>
  <c r="J34" i="1"/>
  <c r="J35" i="1"/>
  <c r="J36" i="1"/>
  <c r="J37" i="1"/>
  <c r="B9" i="1" l="1"/>
  <c r="N20" i="1"/>
  <c r="O1" i="1"/>
  <c r="B10" i="1" l="1"/>
  <c r="P7" i="1"/>
  <c r="P8" i="1"/>
  <c r="P9" i="1"/>
  <c r="P10" i="1"/>
  <c r="P11" i="1"/>
  <c r="P12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B11" i="1" l="1"/>
  <c r="M10" i="1"/>
  <c r="I1" i="2"/>
  <c r="J1" i="2" s="1"/>
  <c r="B12" i="1" l="1"/>
  <c r="M11" i="1"/>
  <c r="B1" i="2"/>
  <c r="C1" i="2" s="1"/>
  <c r="D1" i="2" s="1"/>
  <c r="B13" i="1" l="1"/>
  <c r="J27" i="1"/>
  <c r="J26" i="1"/>
  <c r="K27" i="1"/>
  <c r="P13" i="1"/>
  <c r="B14" i="1" l="1"/>
  <c r="J7" i="1"/>
  <c r="K7" i="1"/>
  <c r="C7" i="1"/>
  <c r="M7" i="1" s="1"/>
  <c r="B15" i="1" l="1"/>
  <c r="K8" i="1"/>
  <c r="J8" i="1"/>
  <c r="N7" i="1"/>
  <c r="O7" i="1" s="1"/>
  <c r="L7" i="1"/>
  <c r="C8" i="1"/>
  <c r="M8" i="1" s="1"/>
  <c r="B16" i="1" l="1"/>
  <c r="J9" i="1"/>
  <c r="K9" i="1"/>
  <c r="N8" i="1"/>
  <c r="O8" i="1" s="1"/>
  <c r="L8" i="1"/>
  <c r="C9" i="1"/>
  <c r="M9" i="1" s="1"/>
  <c r="B17" i="1" l="1"/>
  <c r="K10" i="1"/>
  <c r="J10" i="1"/>
  <c r="N9" i="1"/>
  <c r="O9" i="1" s="1"/>
  <c r="L9" i="1"/>
  <c r="C10" i="1"/>
  <c r="B18" i="1" l="1"/>
  <c r="M17" i="1"/>
  <c r="N10" i="1"/>
  <c r="O10" i="1" s="1"/>
  <c r="K11" i="1"/>
  <c r="J11" i="1"/>
  <c r="L10" i="1"/>
  <c r="C11" i="1"/>
  <c r="B19" i="1" l="1"/>
  <c r="M18" i="1"/>
  <c r="N11" i="1"/>
  <c r="O11" i="1" s="1"/>
  <c r="K12" i="1"/>
  <c r="J12" i="1"/>
  <c r="L11" i="1"/>
  <c r="C12" i="1"/>
  <c r="M12" i="1" s="1"/>
  <c r="B20" i="1" l="1"/>
  <c r="J13" i="1"/>
  <c r="K13" i="1"/>
  <c r="N12" i="1"/>
  <c r="O12" i="1" s="1"/>
  <c r="L12" i="1"/>
  <c r="C13" i="1"/>
  <c r="M13" i="1" s="1"/>
  <c r="B21" i="1" l="1"/>
  <c r="J14" i="1"/>
  <c r="K14" i="1"/>
  <c r="N13" i="1"/>
  <c r="O13" i="1" s="1"/>
  <c r="L13" i="1"/>
  <c r="C14" i="1"/>
  <c r="M14" i="1" s="1"/>
  <c r="B22" i="1" l="1"/>
  <c r="N14" i="1"/>
  <c r="O14" i="1" s="1"/>
  <c r="L14" i="1"/>
  <c r="N15" i="1"/>
  <c r="K16" i="1"/>
  <c r="C15" i="1"/>
  <c r="M15" i="1" s="1"/>
  <c r="B23" i="1" l="1"/>
  <c r="O15" i="1"/>
  <c r="L15" i="1"/>
  <c r="N16" i="1"/>
  <c r="C16" i="1"/>
  <c r="M16" i="1" s="1"/>
  <c r="B24" i="1" l="1"/>
  <c r="J17" i="1"/>
  <c r="K17" i="1"/>
  <c r="O16" i="1"/>
  <c r="L16" i="1"/>
  <c r="C17" i="1"/>
  <c r="B25" i="1" l="1"/>
  <c r="M24" i="1"/>
  <c r="N17" i="1"/>
  <c r="O17" i="1" s="1"/>
  <c r="L17" i="1"/>
  <c r="N18" i="1"/>
  <c r="J19" i="1"/>
  <c r="C18" i="1"/>
  <c r="B26" i="1" l="1"/>
  <c r="M25" i="1"/>
  <c r="O18" i="1"/>
  <c r="N19" i="1"/>
  <c r="L18" i="1"/>
  <c r="C19" i="1"/>
  <c r="M19" i="1" s="1"/>
  <c r="B27" i="1" l="1"/>
  <c r="O19" i="1"/>
  <c r="L19" i="1"/>
  <c r="C20" i="1"/>
  <c r="M20" i="1" s="1"/>
  <c r="B28" i="1" l="1"/>
  <c r="O20" i="1"/>
  <c r="N21" i="1"/>
  <c r="L20" i="1"/>
  <c r="C21" i="1"/>
  <c r="M21" i="1" s="1"/>
  <c r="B29" i="1" l="1"/>
  <c r="K22" i="1"/>
  <c r="J22" i="1"/>
  <c r="O21" i="1"/>
  <c r="L21" i="1"/>
  <c r="J23" i="1"/>
  <c r="C22" i="1"/>
  <c r="M22" i="1" s="1"/>
  <c r="B30" i="1" l="1"/>
  <c r="N22" i="1"/>
  <c r="O22" i="1" s="1"/>
  <c r="N23" i="1"/>
  <c r="L22" i="1"/>
  <c r="C23" i="1"/>
  <c r="M23" i="1" s="1"/>
  <c r="B31" i="1" l="1"/>
  <c r="O23" i="1"/>
  <c r="L23" i="1"/>
  <c r="N24" i="1"/>
  <c r="C24" i="1"/>
  <c r="B32" i="1" l="1"/>
  <c r="M31" i="1"/>
  <c r="O24" i="1"/>
  <c r="L24" i="1"/>
  <c r="N25" i="1"/>
  <c r="C25" i="1"/>
  <c r="B33" i="1" l="1"/>
  <c r="M32" i="1"/>
  <c r="O25" i="1"/>
  <c r="N26" i="1"/>
  <c r="L25" i="1"/>
  <c r="C26" i="1"/>
  <c r="M26" i="1" s="1"/>
  <c r="B34" i="1" l="1"/>
  <c r="O26" i="1"/>
  <c r="L26" i="1"/>
  <c r="N27" i="1"/>
  <c r="C27" i="1"/>
  <c r="M27" i="1" s="1"/>
  <c r="B35" i="1" l="1"/>
  <c r="O27" i="1"/>
  <c r="N28" i="1"/>
  <c r="L27" i="1"/>
  <c r="C28" i="1"/>
  <c r="M28" i="1" s="1"/>
  <c r="B36" i="1" l="1"/>
  <c r="O28" i="1"/>
  <c r="N29" i="1"/>
  <c r="L28" i="1"/>
  <c r="C29" i="1"/>
  <c r="M29" i="1" s="1"/>
  <c r="B37" i="1" l="1"/>
  <c r="J30" i="1"/>
  <c r="K30" i="1"/>
  <c r="O29" i="1"/>
  <c r="L29" i="1"/>
  <c r="C30" i="1"/>
  <c r="M30" i="1" s="1"/>
  <c r="N30" i="1" l="1"/>
  <c r="O30" i="1" s="1"/>
  <c r="K31" i="1"/>
  <c r="J31" i="1"/>
  <c r="L30" i="1"/>
  <c r="C31" i="1"/>
  <c r="N31" i="1" l="1"/>
  <c r="O31" i="1" s="1"/>
  <c r="N32" i="1"/>
  <c r="L31" i="1"/>
  <c r="C32" i="1"/>
  <c r="K33" i="1" l="1"/>
  <c r="J33" i="1"/>
  <c r="O32" i="1"/>
  <c r="L32" i="1"/>
  <c r="C33" i="1"/>
  <c r="M33" i="1" s="1"/>
  <c r="N33" i="1" l="1"/>
  <c r="O33" i="1" s="1"/>
  <c r="L33" i="1"/>
  <c r="N34" i="1"/>
  <c r="C34" i="1"/>
  <c r="M34" i="1" s="1"/>
  <c r="O34" i="1" l="1"/>
  <c r="L34" i="1"/>
  <c r="N35" i="1"/>
  <c r="C35" i="1"/>
  <c r="M35" i="1" s="1"/>
  <c r="O35" i="1" l="1"/>
  <c r="N36" i="1"/>
  <c r="L35" i="1"/>
  <c r="C36" i="1"/>
  <c r="M36" i="1" s="1"/>
  <c r="O36" i="1" l="1"/>
  <c r="N37" i="1"/>
  <c r="L36" i="1"/>
  <c r="C37" i="1"/>
  <c r="M37" i="1" s="1"/>
  <c r="O37" i="1" l="1"/>
  <c r="L37" i="1"/>
</calcChain>
</file>

<file path=xl/comments1.xml><?xml version="1.0" encoding="utf-8"?>
<comments xmlns="http://schemas.openxmlformats.org/spreadsheetml/2006/main">
  <authors>
    <author>Evert Leal Ramos</author>
  </authors>
  <commentList>
    <comment ref="D2" authorId="0" shapeId="0">
      <text>
        <r>
          <rPr>
            <b/>
            <sz val="9"/>
            <color indexed="81"/>
            <rFont val="Segoe UI"/>
            <family val="2"/>
          </rPr>
          <t>Informação:</t>
        </r>
        <r>
          <rPr>
            <sz val="9"/>
            <color indexed="81"/>
            <rFont val="Segoe UI"/>
            <family val="2"/>
          </rPr>
          <t xml:space="preserve">
- Liberar o período trabalho, caso ele não tenha cumprido a hora ou não tenha trabalhado no dia o período que tiver essa ocorrência será abonado, ou seja, não será descontado a hora não trabalhada no periodo em questão.
</t>
        </r>
      </text>
    </comment>
    <comment ref="E2" authorId="0" shapeId="0">
      <text>
        <r>
          <rPr>
            <b/>
            <sz val="9"/>
            <color indexed="81"/>
            <rFont val="Segoe UI"/>
            <family val="2"/>
          </rPr>
          <t>Informação:</t>
        </r>
        <r>
          <rPr>
            <sz val="9"/>
            <color indexed="81"/>
            <rFont val="Segoe UI"/>
            <family val="2"/>
          </rPr>
          <t xml:space="preserve">
- Contabiliza 100% a hora do funcionário trabalhada, ou seja, se ele trabalhou 1 min. no referido dia, vai contabilizar, pois trata de dia incomum como Férias, Feriado etc que o funcionário trabalhou e deve contabilizar cada minuto trabalho.
</t>
        </r>
      </text>
    </comment>
  </commentList>
</comments>
</file>

<file path=xl/sharedStrings.xml><?xml version="1.0" encoding="utf-8"?>
<sst xmlns="http://schemas.openxmlformats.org/spreadsheetml/2006/main" count="129" uniqueCount="88">
  <si>
    <t>Data</t>
  </si>
  <si>
    <t>Dia</t>
  </si>
  <si>
    <t>Feriado</t>
  </si>
  <si>
    <t>Entrada - 1</t>
  </si>
  <si>
    <t>Saída - 1 (Almoço)</t>
  </si>
  <si>
    <t>Entrada - 2 (Almoço)</t>
  </si>
  <si>
    <t>Saída - 2</t>
  </si>
  <si>
    <t>Mês</t>
  </si>
  <si>
    <t>Falta Justificada</t>
  </si>
  <si>
    <t>Atestado Médico</t>
  </si>
  <si>
    <t>Descrição</t>
  </si>
  <si>
    <t>Atestado Comparecimento</t>
  </si>
  <si>
    <t>Férias</t>
  </si>
  <si>
    <t>Limite de horas</t>
  </si>
  <si>
    <t>h</t>
  </si>
  <si>
    <t>sem limite</t>
  </si>
  <si>
    <t>Liberação Chefia</t>
  </si>
  <si>
    <t>Liberação Presidência</t>
  </si>
  <si>
    <t>2h diárias</t>
  </si>
  <si>
    <t>Limite Horas</t>
  </si>
  <si>
    <t>Limite</t>
  </si>
  <si>
    <t>Configurações do Sistema</t>
  </si>
  <si>
    <t>Falta não justificada</t>
  </si>
  <si>
    <t>Evento</t>
  </si>
  <si>
    <t>At. Méd.</t>
  </si>
  <si>
    <t>At. Comp.</t>
  </si>
  <si>
    <t>Lib. Pres.</t>
  </si>
  <si>
    <t>Lib. Chef.</t>
  </si>
  <si>
    <t>Falta ñ Just.</t>
  </si>
  <si>
    <t>Falta Just.</t>
  </si>
  <si>
    <t>Sim</t>
  </si>
  <si>
    <t>Não</t>
  </si>
  <si>
    <t>Carência diária</t>
  </si>
  <si>
    <t>Colorir Período</t>
  </si>
  <si>
    <t>Colorir Linha</t>
  </si>
  <si>
    <t>Horas Trabalhadas (1º Período)</t>
  </si>
  <si>
    <t>Horas Trabalhadas (2º Período)</t>
  </si>
  <si>
    <t>Jornada diária</t>
  </si>
  <si>
    <t>Dias de Trabalho - Semana</t>
  </si>
  <si>
    <t>Sábado</t>
  </si>
  <si>
    <t>Domingo</t>
  </si>
  <si>
    <t>Segunda-Feira</t>
  </si>
  <si>
    <t>Terça-Feira</t>
  </si>
  <si>
    <t>Quarta-Feira</t>
  </si>
  <si>
    <t>Quinta-Feira</t>
  </si>
  <si>
    <t>Sexta-Feira</t>
  </si>
  <si>
    <t>Informação</t>
  </si>
  <si>
    <t>Libera o Período</t>
  </si>
  <si>
    <t>Jornada Diária</t>
  </si>
  <si>
    <t>Saldo de Horas</t>
  </si>
  <si>
    <t>Horas Trabalhadas Além Jornada</t>
  </si>
  <si>
    <t>Evento 
(1º Período)</t>
  </si>
  <si>
    <t>Evento 
(2º Período)</t>
  </si>
  <si>
    <t>Atras. Bus</t>
  </si>
  <si>
    <t>Atraso do Ônibus</t>
  </si>
  <si>
    <t>Horas Trabalhadas</t>
  </si>
  <si>
    <t>Hora(s)</t>
  </si>
  <si>
    <t>Conta hora Extra</t>
  </si>
  <si>
    <t>Nome</t>
  </si>
  <si>
    <t>Selecione o Mês</t>
  </si>
  <si>
    <t>Viagem Serv.</t>
  </si>
  <si>
    <t>Viagem a Serviço</t>
  </si>
  <si>
    <t>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</si>
  <si>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</si>
  <si>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</si>
  <si>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</si>
  <si>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</si>
  <si>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</si>
  <si>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</si>
  <si>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</si>
  <si>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</si>
  <si>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</si>
  <si>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</si>
  <si>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</si>
  <si>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</si>
  <si>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É dia util?</t>
  </si>
  <si>
    <t>ocultar</t>
  </si>
  <si>
    <t>Jornada Diferenciada?</t>
  </si>
  <si>
    <t>seg</t>
  </si>
  <si>
    <t>ter</t>
  </si>
  <si>
    <t>qua</t>
  </si>
  <si>
    <t>qui</t>
  </si>
  <si>
    <t>sex</t>
  </si>
  <si>
    <t>sáb</t>
  </si>
  <si>
    <t>dom</t>
  </si>
  <si>
    <t>v.6.4</t>
  </si>
  <si>
    <t>Dia da Semana</t>
  </si>
  <si>
    <t>Abreviatura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</si>
</sst>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6]d\-mmm\-yy;@"/>
    <numFmt numFmtId="165" formatCode="[$-416]d\-mmm;@"/>
    <numFmt numFmtId="166" formatCode="h:mm;@"/>
    <numFmt numFmtId="167" formatCode="[h]:mm"/>
    <numFmt numFmtId="168" formatCode="[$-F400]h:mm:ss\ AM/PM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2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9"/>
      <color theme="0" tint="-4.9989318521683403E-2"/>
      <name val="Calibri"/>
      <family val="2"/>
      <scheme val="minor"/>
    </font>
    <font>
      <i/>
      <sz val="9"/>
      <color theme="2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6"/>
      </left>
      <right/>
      <top/>
      <bottom style="hair">
        <color theme="6"/>
      </bottom>
      <diagonal/>
    </border>
    <border>
      <left style="thin">
        <color theme="6"/>
      </left>
      <right/>
      <top style="hair">
        <color theme="6"/>
      </top>
      <bottom style="medium">
        <color theme="6"/>
      </bottom>
      <diagonal/>
    </border>
    <border>
      <left style="thin">
        <color theme="6"/>
      </left>
      <right/>
      <top/>
      <bottom style="medium">
        <color theme="6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hair">
        <color theme="6"/>
      </top>
      <bottom style="medium">
        <color theme="6"/>
      </bottom>
      <diagonal/>
    </border>
    <border>
      <left/>
      <right style="thin">
        <color theme="6"/>
      </right>
      <top style="hair">
        <color theme="6"/>
      </top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thin">
        <color theme="6"/>
      </right>
      <top/>
      <bottom style="hair">
        <color theme="6"/>
      </bottom>
      <diagonal/>
    </border>
    <border>
      <left/>
      <right/>
      <top style="hair">
        <color theme="6"/>
      </top>
      <bottom style="medium">
        <color theme="6"/>
      </bottom>
      <diagonal/>
    </border>
  </borders>
  <cellStyleXfs count="1">
    <xf numFmtId="0" fontId="0" fillId="0" borderId="0"/>
  </cellStyleXfs>
  <cellXfs count="56">
    <xf numFmtId="0" fontId="0" fillId="0" borderId="0" xfId="0"/>
    <xf numFmtId="166" fontId="0" fillId="0" borderId="0" xfId="0" applyNumberFormat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166" fontId="0" fillId="0" borderId="6" xfId="0" applyNumberFormat="1" applyBorder="1" applyAlignment="1" applyProtection="1">
      <alignment horizontal="center"/>
      <protection locked="0"/>
    </xf>
    <xf numFmtId="166" fontId="0" fillId="2" borderId="0" xfId="0" applyNumberFormat="1" applyFill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Protection="1"/>
    <xf numFmtId="0" fontId="1" fillId="0" borderId="0" xfId="0" applyFont="1" applyBorder="1" applyAlignment="1" applyProtection="1">
      <alignment horizontal="center" vertical="center" wrapText="1"/>
    </xf>
    <xf numFmtId="164" fontId="0" fillId="0" borderId="0" xfId="0" applyNumberFormat="1" applyBorder="1" applyAlignment="1" applyProtection="1">
      <alignment horizontal="center"/>
    </xf>
    <xf numFmtId="0" fontId="4" fillId="0" borderId="0" xfId="0" applyFont="1" applyAlignment="1" applyProtection="1"/>
    <xf numFmtId="0" fontId="0" fillId="0" borderId="0" xfId="0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 wrapText="1"/>
    </xf>
    <xf numFmtId="165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6" fontId="0" fillId="0" borderId="0" xfId="0" applyNumberFormat="1" applyAlignment="1" applyProtection="1">
      <alignment horizontal="center" vertical="center"/>
    </xf>
    <xf numFmtId="167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/>
    <xf numFmtId="0" fontId="0" fillId="0" borderId="0" xfId="0" applyNumberFormat="1" applyProtection="1"/>
    <xf numFmtId="168" fontId="0" fillId="0" borderId="0" xfId="0" applyNumberFormat="1" applyProtection="1"/>
    <xf numFmtId="164" fontId="1" fillId="0" borderId="2" xfId="0" applyNumberFormat="1" applyFont="1" applyBorder="1" applyAlignment="1" applyProtection="1">
      <alignment horizontal="center"/>
    </xf>
    <xf numFmtId="0" fontId="5" fillId="0" borderId="7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vertical="center" wrapText="1"/>
    </xf>
    <xf numFmtId="166" fontId="0" fillId="2" borderId="0" xfId="0" applyNumberForma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 wrapText="1"/>
    </xf>
    <xf numFmtId="168" fontId="0" fillId="0" borderId="2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1" fontId="0" fillId="3" borderId="2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</xf>
    <xf numFmtId="14" fontId="8" fillId="0" borderId="0" xfId="0" applyNumberFormat="1" applyFont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164" fontId="1" fillId="0" borderId="7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 wrapText="1"/>
    </xf>
    <xf numFmtId="164" fontId="0" fillId="3" borderId="3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right" vertical="center" wrapText="1"/>
    </xf>
    <xf numFmtId="164" fontId="1" fillId="0" borderId="0" xfId="0" applyNumberFormat="1" applyFont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44">
    <dxf>
      <numFmt numFmtId="166" formatCode="h:mm;@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66" formatCode="h:mm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>
          <bgColor rgb="FFFFFFCC"/>
        </patternFill>
      </fill>
    </dxf>
    <dxf>
      <fill>
        <patternFill>
          <bgColor rgb="FFFFD1D2"/>
        </patternFill>
      </fill>
    </dxf>
    <dxf>
      <fill>
        <patternFill>
          <bgColor rgb="FFFFD5D6"/>
        </patternFill>
      </fill>
    </dxf>
    <dxf>
      <fill>
        <patternFill>
          <bgColor rgb="FFFFD1D2"/>
        </patternFill>
      </fill>
    </dxf>
    <dxf>
      <alignment horizontal="center" vertical="bottom" textRotation="0" wrapText="0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wrapText="1" indent="0" justifyLastLine="0" shrinkToFit="0" readingOrder="0"/>
      <protection locked="1" hidden="0"/>
    </dxf>
    <dxf>
      <font>
        <i/>
        <strike val="0"/>
        <outline val="0"/>
        <shadow val="0"/>
        <u val="none"/>
        <vertAlign val="baseline"/>
        <sz val="10"/>
        <color rgb="FFFF0000"/>
        <name val="Calibri"/>
        <scheme val="minor"/>
      </font>
      <numFmt numFmtId="0" formatCode="General"/>
      <alignment horizontal="left" vertical="center" textRotation="0" wrapText="0" indent="0" justifyLastLine="0" shrinkToFit="0" readingOrder="0"/>
      <protection locked="1" hidden="0"/>
    </dxf>
    <dxf>
      <numFmt numFmtId="167" formatCode="[h]:mm"/>
      <alignment horizontal="center" vertical="center" textRotation="0" wrapText="0" indent="0" justifyLastLine="0" shrinkToFit="0" readingOrder="0"/>
      <protection locked="1" hidden="0"/>
    </dxf>
    <dxf>
      <numFmt numFmtId="167" formatCode="[h]:mm"/>
      <alignment horizontal="center" vertical="center" textRotation="0" wrapText="0" indent="0" justifyLastLine="0" shrinkToFit="0" readingOrder="0"/>
      <protection locked="1" hidden="0"/>
    </dxf>
    <dxf>
      <numFmt numFmtId="166" formatCode="h:mm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66" formatCode="h:mm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66" formatCode="h:mm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66" formatCode="h:mm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0" hidden="0"/>
    </dxf>
    <dxf>
      <numFmt numFmtId="166" formatCode="h:mm;@"/>
      <alignment horizontal="center" vertical="center" textRotation="0" wrapText="0" indent="0" justifyLastLine="0" shrinkToFit="0" readingOrder="0"/>
      <protection locked="0" hidden="0"/>
    </dxf>
    <dxf>
      <numFmt numFmtId="166" formatCode="h:mm;@"/>
      <alignment horizontal="center" vertical="center" textRotation="0" wrapText="0" indent="0" justifyLastLine="0" shrinkToFit="0" readingOrder="0"/>
      <protection locked="0" hidden="0"/>
    </dxf>
    <dxf>
      <numFmt numFmtId="166" formatCode="h:mm;@"/>
      <alignment horizontal="center" vertical="center" textRotation="0" wrapText="0" indent="0" justifyLastLine="0" shrinkToFit="0" readingOrder="0"/>
      <protection locked="0" hidden="0"/>
    </dxf>
    <dxf>
      <numFmt numFmtId="166" formatCode="h:mm;@"/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0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165" formatCode="[$-416]d\-mmm;@"/>
      <alignment horizontal="center" vertical="center" textRotation="0" wrapText="0" indent="0" justifyLastLine="0" shrinkToFit="0" readingOrder="0"/>
      <protection locked="1" hidden="0"/>
    </dxf>
    <dxf>
      <alignment vertical="center" textRotation="0" wrapText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numFmt numFmtId="30" formatCode="@"/>
      <alignment horizontal="center" vertical="bottom" textRotation="0" wrapText="0" indent="0" justifyLastLine="0" shrinkToFit="0" readingOrder="0"/>
      <protection locked="1" hidden="0"/>
    </dxf>
    <dxf>
      <numFmt numFmtId="30" formatCode="@"/>
      <alignment horizontal="center" vertical="bottom" textRotation="0" wrapText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numFmt numFmtId="166" formatCode="h:mm;@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alignment horizontal="center" vertical="center" textRotation="0" wrapText="1" indent="0" justifyLastLine="0" shrinkToFit="0" readingOrder="0"/>
      <protection locked="1" hidden="0"/>
    </dxf>
  </dxfs>
  <tableStyles count="0" defaultTableStyle="TableStyleLight18" defaultPivotStyle="PivotStyleLight16"/>
  <colors>
    <mruColors>
      <color rgb="FFFFD5D6"/>
      <color rgb="FFFFCDCE"/>
      <color rgb="FFFFD1D2"/>
      <color rgb="FFFED2D8"/>
      <color rgb="FFAF2154"/>
      <color rgb="FFFF7C80"/>
      <color rgb="FFFF505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blEvento" displayName="tblEvento" ref="A2:F12" totalsRowShown="0" headerRowDxfId="43" dataDxfId="42">
  <sortState ref="A2:C9">
    <sortCondition ref="A1:A9"/>
  </sortState>
  <tableColumns count="6">
    <tableColumn id="1" name="Evento" dataDxfId="41"/>
    <tableColumn id="2" name="Colorir Linha" dataDxfId="6"/>
    <tableColumn id="5" name="Colorir Período" dataDxfId="5"/>
    <tableColumn id="6" name="Libera o Período" dataDxfId="4"/>
    <tableColumn id="4" name="Conta hora Extra" dataDxfId="3"/>
    <tableColumn id="3" name="Descrição" dataDxfId="4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tblLimiteHora" displayName="tblLimiteHora" ref="H2:J4" totalsRowShown="0" headerRowDxfId="39" dataDxfId="38">
  <autoFilter ref="H2:J4"/>
  <tableColumns count="3">
    <tableColumn id="1" name="Limite de horas" dataDxfId="37"/>
    <tableColumn id="3" name="Limite" dataDxfId="36"/>
    <tableColumn id="2" name="h" dataDxfId="35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5" name="tbl_Mes" displayName="tbl_Mes" ref="L2:L14" totalsRowShown="0" headerRowDxfId="34" dataDxfId="33">
  <autoFilter ref="L2:L14"/>
  <tableColumns count="1">
    <tableColumn id="1" name="Mês" dataDxfId="32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4" name="tblDiaUtil" displayName="tblDiaUtil" ref="B10:E17" totalsRowShown="0" headerRowDxfId="13" dataDxfId="31">
  <tableColumns count="4">
    <tableColumn id="1" name="Dia da Semana" dataDxfId="30"/>
    <tableColumn id="4" name="Abreviatura" dataDxfId="11"/>
    <tableColumn id="2" name="É dia util?" dataDxfId="1"/>
    <tableColumn id="3" name="Jornada Diferenciada?" dataDxfId="0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1" name="tblHoras" displayName="tblHoras" ref="B6:P37" totalsRowShown="0" headerRowDxfId="29" dataDxfId="28">
  <tableColumns count="15">
    <tableColumn id="1" name="Data" dataDxfId="27">
      <calculatedColumnFormula>IF(B6&lt;&gt;"",IF(DAY(B6+1)=1,"",B6+1),"")</calculatedColumnFormula>
    </tableColumn>
    <tableColumn id="2" name="Dia" dataDxfId="26">
      <calculatedColumnFormula>TEXT(tblHoras[[#This Row],[Data]],"ddd")</calculatedColumnFormula>
    </tableColumn>
    <tableColumn id="3" name="Evento _x000a_(1º Período)" dataDxfId="25"/>
    <tableColumn id="4" name="Entrada - 1" dataDxfId="24"/>
    <tableColumn id="5" name="Saída - 1 (Almoço)" dataDxfId="23"/>
    <tableColumn id="6" name="Entrada - 2 (Almoço)" dataDxfId="22"/>
    <tableColumn id="7" name="Saída - 2" dataDxfId="21"/>
    <tableColumn id="13" name="Evento _x000a_(2º Período)" dataDxfId="20"/>
    <tableColumn id="15" name="Horas Trabalhadas (1º Período)" dataDxfId="19">
      <calculatedColumnFormula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calculatedColumnFormula>
    </tableColumn>
    <tableColumn id="16" name="Horas Trabalhadas (2º Período)" dataDxfId="18">
      <calculatedColumnFormula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calculatedColumnFormula>
    </tableColumn>
    <tableColumn id="8" name="Horas Trabalhadas" dataDxfId="17">
      <calculatedColumnFormula>tblHoras[[#This Row],[Horas Trabalhadas (1º Período)]]+tblHoras[[#This Row],[Horas Trabalhadas (2º Período)]]</calculatedColumnFormula>
    </tableColumn>
    <tableColumn id="17" name="Jornada Diária" dataDxfId="2">
      <calculatedColumnFormula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calculatedColumnFormula>
    </tableColumn>
    <tableColumn id="11" name="Horas Trabalhadas Além Jornada" dataDxfId="16">
      <calculatedColumnFormula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calculatedColumnFormula>
    </tableColumn>
    <tableColumn id="18" name="Saldo de Horas" dataDxfId="15">
      <calculatedColumnFormula>IF(tblHoras[[#This Row],[Horas Trabalhadas Além Jornada]]&gt;0,
        IF(tblHoras[[#This Row],[Jornada Diária]]&lt;&gt;"",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0)</calculatedColumnFormula>
    </tableColumn>
    <tableColumn id="12" name="Informação" dataDxfId="14">
      <calculatedColumnFormula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nTabela">
    <tabColor theme="7" tint="0.59999389629810485"/>
  </sheetPr>
  <dimension ref="A1:L14"/>
  <sheetViews>
    <sheetView showGridLines="0" topLeftCell="A2" workbookViewId="0">
      <selection activeCell="B3" sqref="B3"/>
    </sheetView>
  </sheetViews>
  <sheetFormatPr defaultRowHeight="15" x14ac:dyDescent="0.25"/>
  <cols>
    <col min="1" max="1" width="12.7109375" style="5" customWidth="1"/>
    <col min="2" max="5" width="8.42578125" style="5" customWidth="1"/>
    <col min="6" max="6" width="30.7109375" style="5" customWidth="1"/>
    <col min="7" max="7" width="9.140625" style="5"/>
    <col min="8" max="8" width="16.7109375" style="5" customWidth="1"/>
    <col min="9" max="9" width="9.85546875" style="5" customWidth="1"/>
    <col min="10" max="11" width="9.140625" style="5"/>
    <col min="12" max="12" width="12.5703125" style="5" hidden="1" customWidth="1"/>
    <col min="13" max="16384" width="9.140625" style="5"/>
  </cols>
  <sheetData>
    <row r="1" spans="1:12" s="22" customFormat="1" hidden="1" x14ac:dyDescent="0.25">
      <c r="A1" s="22">
        <v>1</v>
      </c>
      <c r="B1" s="22">
        <f>A1+1</f>
        <v>2</v>
      </c>
      <c r="C1" s="22">
        <f>B1+1</f>
        <v>3</v>
      </c>
      <c r="D1" s="22">
        <f>C1+1</f>
        <v>4</v>
      </c>
      <c r="E1" s="22">
        <v>5</v>
      </c>
      <c r="F1" s="22">
        <v>6</v>
      </c>
      <c r="H1" s="22">
        <v>1</v>
      </c>
      <c r="I1" s="22">
        <f>H1+1</f>
        <v>2</v>
      </c>
      <c r="J1" s="22">
        <f>I1+1</f>
        <v>3</v>
      </c>
    </row>
    <row r="2" spans="1:12" s="10" customFormat="1" ht="45" customHeight="1" x14ac:dyDescent="0.25">
      <c r="A2" s="10" t="s">
        <v>23</v>
      </c>
      <c r="B2" s="10" t="s">
        <v>34</v>
      </c>
      <c r="C2" s="10" t="s">
        <v>33</v>
      </c>
      <c r="D2" s="10" t="s">
        <v>47</v>
      </c>
      <c r="E2" s="10" t="s">
        <v>57</v>
      </c>
      <c r="F2" s="10" t="s">
        <v>10</v>
      </c>
      <c r="H2" s="10" t="s">
        <v>13</v>
      </c>
      <c r="I2" s="10" t="s">
        <v>20</v>
      </c>
      <c r="J2" s="10" t="s">
        <v>14</v>
      </c>
      <c r="L2" s="10" t="s">
        <v>7</v>
      </c>
    </row>
    <row r="3" spans="1:12" x14ac:dyDescent="0.25">
      <c r="A3" s="5" t="s">
        <v>25</v>
      </c>
      <c r="B3" s="52" t="s">
        <v>31</v>
      </c>
      <c r="C3" s="52" t="s">
        <v>30</v>
      </c>
      <c r="D3" s="52" t="s">
        <v>30</v>
      </c>
      <c r="E3" s="52"/>
      <c r="F3" s="24" t="s">
        <v>11</v>
      </c>
      <c r="H3" s="53" t="str">
        <f>tblLimiteHora[[#This Row],[Limite]]&amp;"h diárias"</f>
        <v>2h diárias</v>
      </c>
      <c r="I3" s="54">
        <v>2</v>
      </c>
      <c r="J3" s="1">
        <v>8.3333333333333329E-2</v>
      </c>
      <c r="L3" s="34" t="s">
        <v>63</v>
      </c>
    </row>
    <row r="4" spans="1:12" x14ac:dyDescent="0.25">
      <c r="A4" s="5" t="s">
        <v>24</v>
      </c>
      <c r="B4" s="52" t="s">
        <v>31</v>
      </c>
      <c r="C4" s="52" t="s">
        <v>30</v>
      </c>
      <c r="D4" s="52" t="s">
        <v>30</v>
      </c>
      <c r="E4" s="52"/>
      <c r="F4" s="24" t="s">
        <v>9</v>
      </c>
      <c r="H4" s="13" t="s">
        <v>15</v>
      </c>
      <c r="I4" s="13">
        <v>9999</v>
      </c>
      <c r="J4" s="14">
        <v>0</v>
      </c>
      <c r="L4" s="34" t="s">
        <v>64</v>
      </c>
    </row>
    <row r="5" spans="1:12" x14ac:dyDescent="0.25">
      <c r="A5" s="5" t="s">
        <v>29</v>
      </c>
      <c r="B5" s="52" t="s">
        <v>31</v>
      </c>
      <c r="C5" s="52" t="s">
        <v>30</v>
      </c>
      <c r="D5" s="52" t="s">
        <v>30</v>
      </c>
      <c r="E5" s="52"/>
      <c r="F5" s="24" t="s">
        <v>8</v>
      </c>
      <c r="L5" s="34" t="s">
        <v>65</v>
      </c>
    </row>
    <row r="6" spans="1:12" x14ac:dyDescent="0.25">
      <c r="A6" s="5" t="s">
        <v>28</v>
      </c>
      <c r="B6" s="52" t="s">
        <v>31</v>
      </c>
      <c r="C6" s="52" t="s">
        <v>30</v>
      </c>
      <c r="D6" s="52" t="s">
        <v>31</v>
      </c>
      <c r="E6" s="52"/>
      <c r="F6" s="24" t="s">
        <v>22</v>
      </c>
      <c r="L6" s="34" t="s">
        <v>66</v>
      </c>
    </row>
    <row r="7" spans="1:12" x14ac:dyDescent="0.25">
      <c r="A7" s="5" t="s">
        <v>2</v>
      </c>
      <c r="B7" s="52" t="s">
        <v>30</v>
      </c>
      <c r="C7" s="52" t="s">
        <v>31</v>
      </c>
      <c r="D7" s="52"/>
      <c r="E7" s="52" t="s">
        <v>30</v>
      </c>
      <c r="F7" s="24" t="s">
        <v>2</v>
      </c>
      <c r="L7" s="34" t="s">
        <v>67</v>
      </c>
    </row>
    <row r="8" spans="1:12" x14ac:dyDescent="0.25">
      <c r="A8" s="5" t="s">
        <v>12</v>
      </c>
      <c r="B8" s="52" t="s">
        <v>30</v>
      </c>
      <c r="C8" s="52" t="s">
        <v>31</v>
      </c>
      <c r="D8" s="52"/>
      <c r="E8" s="52" t="s">
        <v>30</v>
      </c>
      <c r="F8" s="24" t="s">
        <v>12</v>
      </c>
      <c r="L8" s="34" t="s">
        <v>68</v>
      </c>
    </row>
    <row r="9" spans="1:12" x14ac:dyDescent="0.25">
      <c r="A9" s="5" t="s">
        <v>27</v>
      </c>
      <c r="B9" s="52" t="s">
        <v>31</v>
      </c>
      <c r="C9" s="52" t="s">
        <v>30</v>
      </c>
      <c r="D9" s="52" t="s">
        <v>30</v>
      </c>
      <c r="E9" s="52"/>
      <c r="F9" s="24" t="s">
        <v>16</v>
      </c>
      <c r="L9" s="34" t="s">
        <v>69</v>
      </c>
    </row>
    <row r="10" spans="1:12" x14ac:dyDescent="0.25">
      <c r="A10" s="5" t="s">
        <v>26</v>
      </c>
      <c r="B10" s="52" t="s">
        <v>31</v>
      </c>
      <c r="C10" s="52" t="s">
        <v>30</v>
      </c>
      <c r="D10" s="52" t="s">
        <v>30</v>
      </c>
      <c r="E10" s="52"/>
      <c r="F10" s="24" t="s">
        <v>17</v>
      </c>
      <c r="L10" s="34" t="s">
        <v>70</v>
      </c>
    </row>
    <row r="11" spans="1:12" x14ac:dyDescent="0.25">
      <c r="A11" s="5" t="s">
        <v>53</v>
      </c>
      <c r="B11" s="52" t="s">
        <v>31</v>
      </c>
      <c r="C11" s="52" t="s">
        <v>30</v>
      </c>
      <c r="D11" s="52" t="s">
        <v>30</v>
      </c>
      <c r="E11" s="52"/>
      <c r="F11" s="24" t="s">
        <v>54</v>
      </c>
      <c r="L11" s="34" t="s">
        <v>71</v>
      </c>
    </row>
    <row r="12" spans="1:12" x14ac:dyDescent="0.25">
      <c r="A12" s="5" t="s">
        <v>60</v>
      </c>
      <c r="B12" s="52" t="s">
        <v>30</v>
      </c>
      <c r="C12" s="52" t="s">
        <v>31</v>
      </c>
      <c r="D12" s="52" t="s">
        <v>30</v>
      </c>
      <c r="E12" s="52"/>
      <c r="F12" s="24" t="s">
        <v>61</v>
      </c>
      <c r="L12" s="34" t="s">
        <v>72</v>
      </c>
    </row>
    <row r="13" spans="1:12" x14ac:dyDescent="0.25">
      <c r="L13" s="34" t="s">
        <v>73</v>
      </c>
    </row>
    <row r="14" spans="1:12" x14ac:dyDescent="0.25">
      <c r="L14" s="34" t="s">
        <v>74</v>
      </c>
    </row>
  </sheetData>
  <sheetProtection algorithmName="SHA-512" hashValue="twC2zkgSu0qRgfomvXuN2aBAFVmtr+fYyC3CVjipAz0O4EZd8MQNVDbtGdSvgb8eO2yPQp62lUAsSggRnpv05Q==" saltValue="/LffXkzyF9J0J5ukrX6UdA==" spinCount="100000" sheet="1" objects="1" scenarios="1" selectLockedCells="1" autoFilter="0" pivotTables="0"/>
  <dataValidations count="1">
    <dataValidation type="list" allowBlank="1" showInputMessage="1" showErrorMessage="1" sqref="B3:E12">
      <formula1>"Sim,Não"</formula1>
    </dataValidation>
  </dataValidations>
  <pageMargins left="0.511811024" right="0.511811024" top="0.78740157499999996" bottom="0.78740157499999996" header="0.31496062000000002" footer="0.31496062000000002"/>
  <legacyDrawing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nConfig">
    <tabColor theme="5" tint="0.59999389629810485"/>
  </sheetPr>
  <dimension ref="B1:E17"/>
  <sheetViews>
    <sheetView showGridLines="0" workbookViewId="0">
      <selection activeCell="D3" sqref="D3"/>
    </sheetView>
  </sheetViews>
  <sheetFormatPr defaultRowHeight="15" x14ac:dyDescent="0.25"/>
  <cols>
    <col min="1" max="1" width="9.140625" style="5"/>
    <col min="2" max="2" width="18" style="5" customWidth="1"/>
    <col min="3" max="3" width="18" style="5" hidden="1" customWidth="1"/>
    <col min="4" max="4" width="16.7109375" style="5" customWidth="1"/>
    <col min="5" max="5" width="15" style="5" customWidth="1"/>
    <col min="6" max="16384" width="9.140625" style="5"/>
  </cols>
  <sheetData>
    <row r="1" spans="2:5" x14ac:dyDescent="0.25">
      <c r="B1" s="37" t="s">
        <v>21</v>
      </c>
      <c r="C1" s="51"/>
      <c r="D1" s="38"/>
    </row>
    <row r="3" spans="2:5" ht="15.75" thickBot="1" x14ac:dyDescent="0.3">
      <c r="B3" s="20" t="s">
        <v>19</v>
      </c>
      <c r="C3" s="36"/>
      <c r="D3" s="2" t="s">
        <v>18</v>
      </c>
    </row>
    <row r="5" spans="2:5" ht="15.75" thickBot="1" x14ac:dyDescent="0.3">
      <c r="B5" s="20" t="s">
        <v>32</v>
      </c>
      <c r="C5" s="36"/>
      <c r="D5" s="29">
        <v>6.9444444444444441E-3</v>
      </c>
      <c r="E5" s="21" t="s">
        <v>56</v>
      </c>
    </row>
    <row r="7" spans="2:5" ht="15.75" thickBot="1" x14ac:dyDescent="0.3">
      <c r="B7" s="20" t="s">
        <v>37</v>
      </c>
      <c r="C7" s="36"/>
      <c r="D7" s="3">
        <v>0.375</v>
      </c>
    </row>
    <row r="9" spans="2:5" ht="15.75" thickBot="1" x14ac:dyDescent="0.3">
      <c r="B9" s="39" t="s">
        <v>38</v>
      </c>
      <c r="C9" s="40"/>
      <c r="D9" s="40"/>
      <c r="E9" s="41"/>
    </row>
    <row r="10" spans="2:5" ht="30" customHeight="1" x14ac:dyDescent="0.25">
      <c r="B10" s="10" t="s">
        <v>86</v>
      </c>
      <c r="C10" s="10" t="s">
        <v>87</v>
      </c>
      <c r="D10" s="10" t="s">
        <v>75</v>
      </c>
      <c r="E10" s="10" t="s">
        <v>77</v>
      </c>
    </row>
    <row r="11" spans="2:5" x14ac:dyDescent="0.25">
      <c r="B11" s="22" t="s">
        <v>41</v>
      </c>
      <c r="C11" s="22" t="s">
        <v>78</v>
      </c>
      <c r="D11" s="23" t="s">
        <v>30</v>
      </c>
      <c r="E11" s="55"/>
    </row>
    <row r="12" spans="2:5" x14ac:dyDescent="0.25">
      <c r="B12" s="22" t="s">
        <v>42</v>
      </c>
      <c r="C12" s="22" t="s">
        <v>79</v>
      </c>
      <c r="D12" s="23" t="s">
        <v>30</v>
      </c>
      <c r="E12" s="55"/>
    </row>
    <row r="13" spans="2:5" x14ac:dyDescent="0.25">
      <c r="B13" s="22" t="s">
        <v>43</v>
      </c>
      <c r="C13" s="22" t="s">
        <v>80</v>
      </c>
      <c r="D13" s="23" t="s">
        <v>30</v>
      </c>
      <c r="E13" s="55"/>
    </row>
    <row r="14" spans="2:5" x14ac:dyDescent="0.25">
      <c r="B14" s="22" t="s">
        <v>44</v>
      </c>
      <c r="C14" s="22" t="s">
        <v>81</v>
      </c>
      <c r="D14" s="23" t="s">
        <v>30</v>
      </c>
      <c r="E14" s="55"/>
    </row>
    <row r="15" spans="2:5" x14ac:dyDescent="0.25">
      <c r="B15" s="22" t="s">
        <v>45</v>
      </c>
      <c r="C15" s="22" t="s">
        <v>82</v>
      </c>
      <c r="D15" s="23" t="s">
        <v>30</v>
      </c>
      <c r="E15" s="55"/>
    </row>
    <row r="16" spans="2:5" x14ac:dyDescent="0.25">
      <c r="B16" s="22" t="s">
        <v>39</v>
      </c>
      <c r="C16" s="22" t="s">
        <v>83</v>
      </c>
      <c r="D16" s="23" t="s">
        <v>31</v>
      </c>
      <c r="E16" s="55"/>
    </row>
    <row r="17" spans="2:5" x14ac:dyDescent="0.25">
      <c r="B17" s="22" t="s">
        <v>40</v>
      </c>
      <c r="C17" s="22" t="s">
        <v>84</v>
      </c>
      <c r="D17" s="23" t="s">
        <v>31</v>
      </c>
      <c r="E17" s="55"/>
    </row>
  </sheetData>
  <sheetProtection algorithmName="SHA-512" hashValue="1JjzASIQt8i38is4Brtw4R0s/GLMjOf1cme4VOYZKkuxJE+kNC1W9xstLMovPc3CnkUwh6XJx9ihA2ElzLPJ0g==" saltValue="GK+ltDL1K+BpI+snJbe/vQ==" spinCount="100000" sheet="1" objects="1" scenarios="1" selectLockedCells="1" autoFilter="0" pivotTables="0"/>
  <mergeCells count="2">
    <mergeCell ref="B1:D1"/>
    <mergeCell ref="B9:E9"/>
  </mergeCells>
  <conditionalFormatting sqref="D7">
    <cfRule type="timePeriod" dxfId="12" priority="3" timePeriod="lastMonth">
      <formula>AND(MONTH(D7)=MONTH(EDATE(TODAY(),0-1)),YEAR(D7)=YEAR(EDATE(TODAY(),0-1)))</formula>
    </cfRule>
  </conditionalFormatting>
  <dataValidations count="2">
    <dataValidation type="list" allowBlank="1" showInputMessage="1" showErrorMessage="1" sqref="D3">
      <formula1>lstLimiteHora</formula1>
    </dataValidation>
    <dataValidation type="list" allowBlank="1" showInputMessage="1" showErrorMessage="1" sqref="D11:D17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nCalculoHora">
    <tabColor theme="4" tint="0.59999389629810485"/>
    <pageSetUpPr fitToPage="1"/>
  </sheetPr>
  <dimension ref="A1:U43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4" sqref="B4:C4"/>
    </sheetView>
  </sheetViews>
  <sheetFormatPr defaultColWidth="0" defaultRowHeight="15" zeroHeight="1" x14ac:dyDescent="0.25"/>
  <cols>
    <col min="1" max="1" width="6.7109375" style="5" customWidth="1"/>
    <col min="2" max="2" width="10.7109375" style="5" customWidth="1"/>
    <col min="3" max="3" width="10" style="5" customWidth="1"/>
    <col min="4" max="9" width="12.7109375" style="5" customWidth="1"/>
    <col min="10" max="14" width="12.7109375" style="5" hidden="1" customWidth="1"/>
    <col min="15" max="15" width="12.7109375" style="5" customWidth="1"/>
    <col min="16" max="16" width="38.42578125" style="5" customWidth="1"/>
    <col min="17" max="17" width="2.7109375" style="5" customWidth="1"/>
    <col min="18" max="18" width="9.140625" style="5" hidden="1" customWidth="1"/>
    <col min="19" max="19" width="12.42578125" style="5" hidden="1" customWidth="1"/>
    <col min="20" max="21" width="0" style="5" hidden="1" customWidth="1"/>
    <col min="22" max="16384" width="9.140625" style="5" hidden="1"/>
  </cols>
  <sheetData>
    <row r="1" spans="2:21" ht="15" customHeight="1" x14ac:dyDescent="0.25">
      <c r="G1" s="30" t="s">
        <v>58</v>
      </c>
      <c r="O1" s="46" t="str">
        <f>"*Limite de horas: " &amp; LIMITE &amp; "; e 
*Contabiliza a partir de " &amp; TEXT(CARENCIA, "hh:mm") &amp; " hora(s) (para mais ou para menos);
*Caso tenha Atestado em um dos períodos, o que ultrapassar de 4:00 horas de trabalho contabiliza hora positiva."</f>
        <v>*Limite de horas: 2h diárias; e 
*Contabiliza a partir de 00:10 hora(s) (para mais ou para menos);
*Caso tenha Atestado em um dos períodos, o que ultrapassar de 4:00 horas de trabalho contabiliza hora positiva.</v>
      </c>
      <c r="P1" s="46"/>
    </row>
    <row r="2" spans="2:21" ht="15" customHeight="1" thickBot="1" x14ac:dyDescent="0.3">
      <c r="B2" s="6"/>
      <c r="G2" s="47"/>
      <c r="H2" s="48"/>
      <c r="I2" s="48"/>
      <c r="N2" s="25"/>
      <c r="O2" s="46"/>
      <c r="P2" s="46"/>
    </row>
    <row r="3" spans="2:21" ht="15" customHeight="1" x14ac:dyDescent="0.25">
      <c r="B3" s="42" t="s">
        <v>59</v>
      </c>
      <c r="C3" s="43"/>
      <c r="D3" s="32" t="s">
        <v>62</v>
      </c>
      <c r="G3" s="7"/>
      <c r="N3" s="25"/>
      <c r="O3" s="46"/>
      <c r="P3" s="46"/>
    </row>
    <row r="4" spans="2:21" ht="15.75" thickBot="1" x14ac:dyDescent="0.3">
      <c r="B4" s="44"/>
      <c r="C4" s="45"/>
      <c r="D4" s="33"/>
      <c r="E4" s="35" t="str">
        <f>IF(ISERROR(DATEVALUE(1&amp;"-"&amp;B4&amp;"-"&amp;D4)),"",DATEVALUE(1&amp;"-"&amp;B4&amp;"-"&amp;D4))</f>
        <v/>
      </c>
      <c r="G4" s="8"/>
      <c r="N4" s="25"/>
      <c r="O4" s="46"/>
      <c r="P4" s="46"/>
    </row>
    <row r="5" spans="2:21" x14ac:dyDescent="0.25">
      <c r="E5" s="9"/>
      <c r="F5" s="9"/>
      <c r="G5" s="9"/>
      <c r="H5" s="9"/>
      <c r="I5" s="9"/>
      <c r="J5" s="49" t="s">
        <v>76</v>
      </c>
      <c r="K5" s="49" t="s">
        <v>76</v>
      </c>
      <c r="L5" s="49" t="s">
        <v>76</v>
      </c>
      <c r="M5" s="49" t="s">
        <v>76</v>
      </c>
      <c r="N5" s="49" t="s">
        <v>76</v>
      </c>
      <c r="O5" s="46"/>
      <c r="P5" s="46"/>
    </row>
    <row r="6" spans="2:21" s="10" customFormat="1" ht="45" customHeight="1" x14ac:dyDescent="0.25">
      <c r="B6" s="10" t="s">
        <v>0</v>
      </c>
      <c r="C6" s="10" t="s">
        <v>1</v>
      </c>
      <c r="D6" s="11" t="s">
        <v>51</v>
      </c>
      <c r="E6" s="10" t="s">
        <v>3</v>
      </c>
      <c r="F6" s="10" t="s">
        <v>4</v>
      </c>
      <c r="G6" s="10" t="s">
        <v>5</v>
      </c>
      <c r="H6" s="10" t="s">
        <v>6</v>
      </c>
      <c r="I6" s="11" t="s">
        <v>52</v>
      </c>
      <c r="J6" s="10" t="s">
        <v>35</v>
      </c>
      <c r="K6" s="10" t="s">
        <v>36</v>
      </c>
      <c r="L6" s="10" t="s">
        <v>55</v>
      </c>
      <c r="M6" s="10" t="s">
        <v>48</v>
      </c>
      <c r="N6" s="10" t="s">
        <v>50</v>
      </c>
      <c r="O6" s="10" t="s">
        <v>49</v>
      </c>
      <c r="P6" s="10" t="s">
        <v>46</v>
      </c>
      <c r="S6" s="28"/>
    </row>
    <row r="7" spans="2:21" x14ac:dyDescent="0.25">
      <c r="B7" s="12" t="str">
        <f>IF(ISERROR(E4),"",E4)</f>
        <v/>
      </c>
      <c r="C7" s="13" t="str">
        <f>TEXT(tblHoras[[#This Row],[Data]],"ddd")</f>
        <v/>
      </c>
      <c r="D7" s="27"/>
      <c r="E7" s="1"/>
      <c r="F7" s="1"/>
      <c r="G7" s="1"/>
      <c r="H7" s="1"/>
      <c r="I7" s="26"/>
      <c r="J7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7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7" s="4">
        <f>tblHoras[[#This Row],[Horas Trabalhadas (1º Período)]]+tblHoras[[#This Row],[Horas Trabalhadas (2º Período)]]</f>
        <v>0</v>
      </c>
      <c r="M7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7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7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</f>
        <v>0</v>
      </c>
      <c r="P7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  <c r="R7" s="17"/>
      <c r="U7" s="18"/>
    </row>
    <row r="8" spans="2:21" x14ac:dyDescent="0.25">
      <c r="B8" s="12" t="str">
        <f t="shared" ref="B8" si="0">IF(B7&lt;&gt;"",IF(DAY(B7+1)=1,"",B7+1),"")</f>
        <v/>
      </c>
      <c r="C8" s="13" t="str">
        <f>TEXT(tblHoras[[#This Row],[Data]],"ddd")</f>
        <v/>
      </c>
      <c r="D8" s="27"/>
      <c r="E8" s="1"/>
      <c r="F8" s="1"/>
      <c r="G8" s="1"/>
      <c r="H8" s="1"/>
      <c r="I8" s="26"/>
      <c r="J8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8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8" s="4">
        <f>tblHoras[[#This Row],[Horas Trabalhadas (1º Período)]]+tblHoras[[#This Row],[Horas Trabalhadas (2º Período)]]</f>
        <v>0</v>
      </c>
      <c r="M8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8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8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Jornada]])+O7</f>
        <v>0</v>
      </c>
      <c r="P8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  <c r="U8" s="18"/>
    </row>
    <row r="9" spans="2:21" x14ac:dyDescent="0.25">
      <c r="B9" s="12" t="str">
        <f t="shared" ref="B9:B36" si="1">IF(B8&lt;&gt;"",IF(DAY(B8+1)=1,"",B8+1),"")</f>
        <v/>
      </c>
      <c r="C9" s="13" t="str">
        <f>TEXT(tblHoras[[#This Row],[Data]],"ddd")</f>
        <v/>
      </c>
      <c r="D9" s="31"/>
      <c r="E9" s="1"/>
      <c r="F9" s="1"/>
      <c r="G9" s="1"/>
      <c r="H9" s="1"/>
      <c r="I9" s="26"/>
      <c r="J9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9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9" s="4">
        <f>tblHoras[[#This Row],[Horas Trabalhadas (1º Período)]]+tblHoras[[#This Row],[Horas Trabalhadas (2º Período)]]</f>
        <v>0</v>
      </c>
      <c r="M9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9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9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Jornada]])+O8</f>
        <v>0</v>
      </c>
      <c r="P9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10" spans="2:21" x14ac:dyDescent="0.25">
      <c r="B10" s="12" t="str">
        <f t="shared" si="1"/>
        <v/>
      </c>
      <c r="C10" s="13" t="str">
        <f>TEXT(tblHoras[[#This Row],[Data]],"ddd")</f>
        <v/>
      </c>
      <c r="D10" s="27"/>
      <c r="E10" s="1"/>
      <c r="F10" s="1"/>
      <c r="G10" s="1"/>
      <c r="H10" s="1"/>
      <c r="I10" s="26"/>
      <c r="J10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10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10" s="4">
        <f>tblHoras[[#This Row],[Horas Trabalhadas (1º Período)]]+tblHoras[[#This Row],[Horas Trabalhadas (2º Período)]]</f>
        <v>0</v>
      </c>
      <c r="M10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10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10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Jornada]])+O9</f>
        <v>0</v>
      </c>
      <c r="P10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11" spans="2:21" x14ac:dyDescent="0.25">
      <c r="B11" s="12" t="str">
        <f t="shared" si="1"/>
        <v/>
      </c>
      <c r="C11" s="13" t="str">
        <f>TEXT(tblHoras[[#This Row],[Data]],"ddd")</f>
        <v/>
      </c>
      <c r="D11" s="27"/>
      <c r="E11" s="1"/>
      <c r="F11" s="1"/>
      <c r="G11" s="1"/>
      <c r="H11" s="1"/>
      <c r="I11" s="26"/>
      <c r="J11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11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11" s="4">
        <f>tblHoras[[#This Row],[Horas Trabalhadas (1º Período)]]+tblHoras[[#This Row],[Horas Trabalhadas (2º Período)]]</f>
        <v>0</v>
      </c>
      <c r="M11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11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11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Jornada]])+O10</f>
        <v>0</v>
      </c>
      <c r="P11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12" spans="2:21" x14ac:dyDescent="0.25">
      <c r="B12" s="12" t="str">
        <f t="shared" si="1"/>
        <v/>
      </c>
      <c r="C12" s="13" t="str">
        <f>TEXT(tblHoras[[#This Row],[Data]],"ddd")</f>
        <v/>
      </c>
      <c r="D12" s="27"/>
      <c r="E12" s="1"/>
      <c r="F12" s="1"/>
      <c r="G12" s="1"/>
      <c r="H12" s="1"/>
      <c r="I12" s="26"/>
      <c r="J12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12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12" s="4">
        <f>tblHoras[[#This Row],[Horas Trabalhadas (1º Período)]]+tblHoras[[#This Row],[Horas Trabalhadas (2º Período)]]</f>
        <v>0</v>
      </c>
      <c r="M12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12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12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Jornada]])+O11</f>
        <v>0</v>
      </c>
      <c r="P12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  <c r="T12" s="19"/>
      <c r="U12" s="19"/>
    </row>
    <row r="13" spans="2:21" x14ac:dyDescent="0.25">
      <c r="B13" s="12" t="str">
        <f t="shared" si="1"/>
        <v/>
      </c>
      <c r="C13" s="13" t="str">
        <f>TEXT(tblHoras[[#This Row],[Data]],"ddd")</f>
        <v/>
      </c>
      <c r="D13" s="27"/>
      <c r="E13" s="1"/>
      <c r="F13" s="1"/>
      <c r="G13" s="1"/>
      <c r="H13" s="1"/>
      <c r="I13" s="26"/>
      <c r="J13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13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13" s="4">
        <f>tblHoras[[#This Row],[Horas Trabalhadas (1º Período)]]+tblHoras[[#This Row],[Horas Trabalhadas (2º Período)]]</f>
        <v>0</v>
      </c>
      <c r="M13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13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13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Jornada]])+O12</f>
        <v>0</v>
      </c>
      <c r="P13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  <c r="T13" s="18"/>
    </row>
    <row r="14" spans="2:21" x14ac:dyDescent="0.25">
      <c r="B14" s="12" t="str">
        <f t="shared" si="1"/>
        <v/>
      </c>
      <c r="C14" s="13" t="str">
        <f>TEXT(tblHoras[[#This Row],[Data]],"ddd")</f>
        <v/>
      </c>
      <c r="D14" s="27"/>
      <c r="E14" s="1"/>
      <c r="F14" s="1"/>
      <c r="G14" s="1"/>
      <c r="H14" s="1"/>
      <c r="I14" s="26"/>
      <c r="J14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14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14" s="4">
        <f>tblHoras[[#This Row],[Horas Trabalhadas (1º Período)]]+tblHoras[[#This Row],[Horas Trabalhadas (2º Período)]]</f>
        <v>0</v>
      </c>
      <c r="M14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14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14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Jornada]])+O13</f>
        <v>0</v>
      </c>
      <c r="P14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15" spans="2:21" x14ac:dyDescent="0.25">
      <c r="B15" s="12" t="str">
        <f t="shared" si="1"/>
        <v/>
      </c>
      <c r="C15" s="13" t="str">
        <f>TEXT(tblHoras[[#This Row],[Data]],"ddd")</f>
        <v/>
      </c>
      <c r="D15" s="27"/>
      <c r="E15" s="1"/>
      <c r="F15" s="1"/>
      <c r="G15" s="1"/>
      <c r="H15" s="1"/>
      <c r="I15" s="26"/>
      <c r="J15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15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15" s="4">
        <f>tblHoras[[#This Row],[Horas Trabalhadas (1º Período)]]+tblHoras[[#This Row],[Horas Trabalhadas (2º Período)]]</f>
        <v>0</v>
      </c>
      <c r="M15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15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15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Jornada]])+O14</f>
        <v>0</v>
      </c>
      <c r="P15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16" spans="2:21" x14ac:dyDescent="0.25">
      <c r="B16" s="12" t="str">
        <f t="shared" si="1"/>
        <v/>
      </c>
      <c r="C16" s="13" t="str">
        <f>TEXT(tblHoras[[#This Row],[Data]],"ddd")</f>
        <v/>
      </c>
      <c r="D16" s="27"/>
      <c r="E16" s="1"/>
      <c r="F16" s="1"/>
      <c r="G16" s="1"/>
      <c r="H16" s="1"/>
      <c r="I16" s="26"/>
      <c r="J16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16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16" s="4">
        <f>tblHoras[[#This Row],[Horas Trabalhadas (1º Período)]]+tblHoras[[#This Row],[Horas Trabalhadas (2º Período)]]</f>
        <v>0</v>
      </c>
      <c r="M16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16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16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Jornada]])+O15</f>
        <v>0</v>
      </c>
      <c r="P16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17" spans="2:16" x14ac:dyDescent="0.25">
      <c r="B17" s="12" t="str">
        <f t="shared" si="1"/>
        <v/>
      </c>
      <c r="C17" s="13" t="str">
        <f>TEXT(tblHoras[[#This Row],[Data]],"ddd")</f>
        <v/>
      </c>
      <c r="D17" s="27"/>
      <c r="E17" s="1"/>
      <c r="F17" s="1"/>
      <c r="G17" s="1"/>
      <c r="H17" s="1"/>
      <c r="I17" s="26"/>
      <c r="J17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17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17" s="4">
        <f>tblHoras[[#This Row],[Horas Trabalhadas (1º Período)]]+tblHoras[[#This Row],[Horas Trabalhadas (2º Período)]]</f>
        <v>0</v>
      </c>
      <c r="M17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17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17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Jornada]])+O16</f>
        <v>0</v>
      </c>
      <c r="P17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18" spans="2:16" x14ac:dyDescent="0.25">
      <c r="B18" s="12" t="str">
        <f t="shared" si="1"/>
        <v/>
      </c>
      <c r="C18" s="13" t="str">
        <f>TEXT(tblHoras[[#This Row],[Data]],"ddd")</f>
        <v/>
      </c>
      <c r="D18" s="27"/>
      <c r="E18" s="1"/>
      <c r="F18" s="1"/>
      <c r="G18" s="1"/>
      <c r="H18" s="1"/>
      <c r="I18" s="26"/>
      <c r="J18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18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18" s="4">
        <f>tblHoras[[#This Row],[Horas Trabalhadas (1º Período)]]+tblHoras[[#This Row],[Horas Trabalhadas (2º Período)]]</f>
        <v>0</v>
      </c>
      <c r="M18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18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18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Jornada]])+O17</f>
        <v>0</v>
      </c>
      <c r="P18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19" spans="2:16" x14ac:dyDescent="0.25">
      <c r="B19" s="12" t="str">
        <f t="shared" si="1"/>
        <v/>
      </c>
      <c r="C19" s="13" t="str">
        <f>TEXT(tblHoras[[#This Row],[Data]],"ddd")</f>
        <v/>
      </c>
      <c r="D19" s="27"/>
      <c r="E19" s="1"/>
      <c r="F19" s="1"/>
      <c r="G19" s="1"/>
      <c r="H19" s="1"/>
      <c r="I19" s="26"/>
      <c r="J19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19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19" s="4">
        <f>tblHoras[[#This Row],[Horas Trabalhadas (1º Período)]]+tblHoras[[#This Row],[Horas Trabalhadas (2º Período)]]</f>
        <v>0</v>
      </c>
      <c r="M19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19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19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Jornada]])+O18</f>
        <v>0</v>
      </c>
      <c r="P19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20" spans="2:16" x14ac:dyDescent="0.25">
      <c r="B20" s="12" t="str">
        <f t="shared" si="1"/>
        <v/>
      </c>
      <c r="C20" s="13" t="str">
        <f>TEXT(tblHoras[[#This Row],[Data]],"ddd")</f>
        <v/>
      </c>
      <c r="D20" s="27"/>
      <c r="E20" s="1"/>
      <c r="F20" s="1"/>
      <c r="G20" s="1"/>
      <c r="H20" s="1"/>
      <c r="I20" s="26"/>
      <c r="J20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20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20" s="4">
        <f>tblHoras[[#This Row],[Horas Trabalhadas (1º Período)]]+tblHoras[[#This Row],[Horas Trabalhadas (2º Período)]]</f>
        <v>0</v>
      </c>
      <c r="M20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20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20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Jornada]])+O19</f>
        <v>0</v>
      </c>
      <c r="P20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21" spans="2:16" x14ac:dyDescent="0.25">
      <c r="B21" s="12" t="str">
        <f t="shared" si="1"/>
        <v/>
      </c>
      <c r="C21" s="13" t="str">
        <f>TEXT(tblHoras[[#This Row],[Data]],"ddd")</f>
        <v/>
      </c>
      <c r="D21" s="27"/>
      <c r="E21" s="1"/>
      <c r="F21" s="1"/>
      <c r="G21" s="1"/>
      <c r="H21" s="1"/>
      <c r="I21" s="26"/>
      <c r="J21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21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21" s="4">
        <f>tblHoras[[#This Row],[Horas Trabalhadas (1º Período)]]+tblHoras[[#This Row],[Horas Trabalhadas (2º Período)]]</f>
        <v>0</v>
      </c>
      <c r="M21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21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21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Jornada]])+O20</f>
        <v>0</v>
      </c>
      <c r="P21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22" spans="2:16" x14ac:dyDescent="0.25">
      <c r="B22" s="12" t="str">
        <f t="shared" si="1"/>
        <v/>
      </c>
      <c r="C22" s="13" t="str">
        <f>TEXT(tblHoras[[#This Row],[Data]],"ddd")</f>
        <v/>
      </c>
      <c r="D22" s="27"/>
      <c r="E22" s="1"/>
      <c r="F22" s="1"/>
      <c r="G22" s="1"/>
      <c r="H22" s="1"/>
      <c r="I22" s="26"/>
      <c r="J22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22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22" s="4">
        <f>tblHoras[[#This Row],[Horas Trabalhadas (1º Período)]]+tblHoras[[#This Row],[Horas Trabalhadas (2º Período)]]</f>
        <v>0</v>
      </c>
      <c r="M22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22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22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Jornada]])+O21</f>
        <v>0</v>
      </c>
      <c r="P22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23" spans="2:16" x14ac:dyDescent="0.25">
      <c r="B23" s="12" t="str">
        <f t="shared" si="1"/>
        <v/>
      </c>
      <c r="C23" s="13" t="str">
        <f>TEXT(tblHoras[[#This Row],[Data]],"ddd")</f>
        <v/>
      </c>
      <c r="D23" s="27"/>
      <c r="E23" s="1"/>
      <c r="F23" s="1"/>
      <c r="G23" s="1"/>
      <c r="H23" s="1"/>
      <c r="I23" s="26"/>
      <c r="J23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23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23" s="4">
        <f>tblHoras[[#This Row],[Horas Trabalhadas (1º Período)]]+tblHoras[[#This Row],[Horas Trabalhadas (2º Período)]]</f>
        <v>0</v>
      </c>
      <c r="M23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23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23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Jornada]])+O22</f>
        <v>0</v>
      </c>
      <c r="P23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24" spans="2:16" x14ac:dyDescent="0.25">
      <c r="B24" s="12" t="str">
        <f t="shared" si="1"/>
        <v/>
      </c>
      <c r="C24" s="13" t="str">
        <f>TEXT(tblHoras[[#This Row],[Data]],"ddd")</f>
        <v/>
      </c>
      <c r="D24" s="27"/>
      <c r="E24" s="1"/>
      <c r="F24" s="1"/>
      <c r="G24" s="1"/>
      <c r="H24" s="1"/>
      <c r="I24" s="26"/>
      <c r="J24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24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24" s="4">
        <f>tblHoras[[#This Row],[Horas Trabalhadas (1º Período)]]+tblHoras[[#This Row],[Horas Trabalhadas (2º Período)]]</f>
        <v>0</v>
      </c>
      <c r="M24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24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24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Jornada]])+O23</f>
        <v>0</v>
      </c>
      <c r="P24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25" spans="2:16" x14ac:dyDescent="0.25">
      <c r="B25" s="12" t="str">
        <f t="shared" si="1"/>
        <v/>
      </c>
      <c r="C25" s="13" t="str">
        <f>TEXT(tblHoras[[#This Row],[Data]],"ddd")</f>
        <v/>
      </c>
      <c r="D25" s="27"/>
      <c r="E25" s="1"/>
      <c r="F25" s="1"/>
      <c r="G25" s="1"/>
      <c r="H25" s="1"/>
      <c r="I25" s="26"/>
      <c r="J25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25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25" s="4">
        <f>tblHoras[[#This Row],[Horas Trabalhadas (1º Período)]]+tblHoras[[#This Row],[Horas Trabalhadas (2º Período)]]</f>
        <v>0</v>
      </c>
      <c r="M25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25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25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Jornada]])+O24</f>
        <v>0</v>
      </c>
      <c r="P25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26" spans="2:16" x14ac:dyDescent="0.25">
      <c r="B26" s="12" t="str">
        <f t="shared" si="1"/>
        <v/>
      </c>
      <c r="C26" s="13" t="str">
        <f>TEXT(tblHoras[[#This Row],[Data]],"ddd")</f>
        <v/>
      </c>
      <c r="D26" s="27"/>
      <c r="E26" s="1"/>
      <c r="F26" s="1"/>
      <c r="G26" s="1"/>
      <c r="H26" s="1"/>
      <c r="I26" s="26"/>
      <c r="J26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26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26" s="4">
        <f>tblHoras[[#This Row],[Horas Trabalhadas (1º Período)]]+tblHoras[[#This Row],[Horas Trabalhadas (2º Período)]]</f>
        <v>0</v>
      </c>
      <c r="M26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26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26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Jornada]])+O25</f>
        <v>0</v>
      </c>
      <c r="P26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27" spans="2:16" x14ac:dyDescent="0.25">
      <c r="B27" s="12" t="str">
        <f t="shared" si="1"/>
        <v/>
      </c>
      <c r="C27" s="13" t="str">
        <f>TEXT(tblHoras[[#This Row],[Data]],"ddd")</f>
        <v/>
      </c>
      <c r="D27" s="27"/>
      <c r="E27" s="1"/>
      <c r="F27" s="1"/>
      <c r="G27" s="1"/>
      <c r="H27" s="1"/>
      <c r="I27" s="26"/>
      <c r="J27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27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27" s="4">
        <f>tblHoras[[#This Row],[Horas Trabalhadas (1º Período)]]+tblHoras[[#This Row],[Horas Trabalhadas (2º Período)]]</f>
        <v>0</v>
      </c>
      <c r="M27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27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27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Jornada]])+O26</f>
        <v>0</v>
      </c>
      <c r="P27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28" spans="2:16" x14ac:dyDescent="0.25">
      <c r="B28" s="12" t="str">
        <f t="shared" si="1"/>
        <v/>
      </c>
      <c r="C28" s="13" t="str">
        <f>TEXT(tblHoras[[#This Row],[Data]],"ddd")</f>
        <v/>
      </c>
      <c r="D28" s="27"/>
      <c r="E28" s="1"/>
      <c r="F28" s="1"/>
      <c r="G28" s="1"/>
      <c r="H28" s="1"/>
      <c r="I28" s="26"/>
      <c r="J28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28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28" s="4">
        <f>tblHoras[[#This Row],[Horas Trabalhadas (1º Período)]]+tblHoras[[#This Row],[Horas Trabalhadas (2º Período)]]</f>
        <v>0</v>
      </c>
      <c r="M28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28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28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Jornada]])+O27</f>
        <v>0</v>
      </c>
      <c r="P28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29" spans="2:16" x14ac:dyDescent="0.25">
      <c r="B29" s="12" t="str">
        <f t="shared" si="1"/>
        <v/>
      </c>
      <c r="C29" s="13" t="str">
        <f>TEXT(tblHoras[[#This Row],[Data]],"ddd")</f>
        <v/>
      </c>
      <c r="D29" s="27"/>
      <c r="E29" s="1"/>
      <c r="F29" s="1"/>
      <c r="G29" s="1"/>
      <c r="H29" s="1"/>
      <c r="I29" s="26"/>
      <c r="J29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29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29" s="4">
        <f>tblHoras[[#This Row],[Horas Trabalhadas (1º Período)]]+tblHoras[[#This Row],[Horas Trabalhadas (2º Período)]]</f>
        <v>0</v>
      </c>
      <c r="M29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29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29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Jornada]])+O28</f>
        <v>0</v>
      </c>
      <c r="P29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30" spans="2:16" x14ac:dyDescent="0.25">
      <c r="B30" s="12" t="str">
        <f t="shared" si="1"/>
        <v/>
      </c>
      <c r="C30" s="13" t="str">
        <f>TEXT(tblHoras[[#This Row],[Data]],"ddd")</f>
        <v/>
      </c>
      <c r="D30" s="27"/>
      <c r="E30" s="1"/>
      <c r="F30" s="1"/>
      <c r="G30" s="1"/>
      <c r="H30" s="1"/>
      <c r="I30" s="26"/>
      <c r="J30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30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30" s="4">
        <f>tblHoras[[#This Row],[Horas Trabalhadas (1º Período)]]+tblHoras[[#This Row],[Horas Trabalhadas (2º Período)]]</f>
        <v>0</v>
      </c>
      <c r="M30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30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30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Jornada]])+O29</f>
        <v>0</v>
      </c>
      <c r="P30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31" spans="2:16" x14ac:dyDescent="0.25">
      <c r="B31" s="12" t="str">
        <f t="shared" si="1"/>
        <v/>
      </c>
      <c r="C31" s="13" t="str">
        <f>TEXT(tblHoras[[#This Row],[Data]],"ddd")</f>
        <v/>
      </c>
      <c r="D31" s="27"/>
      <c r="E31" s="1"/>
      <c r="F31" s="1"/>
      <c r="G31" s="1"/>
      <c r="H31" s="1"/>
      <c r="I31" s="26"/>
      <c r="J31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31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31" s="4">
        <f>tblHoras[[#This Row],[Horas Trabalhadas (1º Período)]]+tblHoras[[#This Row],[Horas Trabalhadas (2º Período)]]</f>
        <v>0</v>
      </c>
      <c r="M31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31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31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Jornada]])+O30</f>
        <v>0</v>
      </c>
      <c r="P31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32" spans="2:16" x14ac:dyDescent="0.25">
      <c r="B32" s="12" t="str">
        <f t="shared" si="1"/>
        <v/>
      </c>
      <c r="C32" s="13" t="str">
        <f>TEXT(tblHoras[[#This Row],[Data]],"ddd")</f>
        <v/>
      </c>
      <c r="D32" s="27"/>
      <c r="E32" s="1"/>
      <c r="F32" s="1"/>
      <c r="G32" s="1"/>
      <c r="H32" s="1"/>
      <c r="I32" s="26"/>
      <c r="J32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32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32" s="4">
        <f>tblHoras[[#This Row],[Horas Trabalhadas (1º Período)]]+tblHoras[[#This Row],[Horas Trabalhadas (2º Período)]]</f>
        <v>0</v>
      </c>
      <c r="M32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32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32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Jornada]])+O31</f>
        <v>0</v>
      </c>
      <c r="P32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33" spans="2:17" x14ac:dyDescent="0.25">
      <c r="B33" s="12" t="str">
        <f t="shared" si="1"/>
        <v/>
      </c>
      <c r="C33" s="13" t="str">
        <f>TEXT(tblHoras[[#This Row],[Data]],"ddd")</f>
        <v/>
      </c>
      <c r="D33" s="27"/>
      <c r="E33" s="1"/>
      <c r="F33" s="1"/>
      <c r="G33" s="1"/>
      <c r="H33" s="1"/>
      <c r="I33" s="26"/>
      <c r="J33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33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33" s="4">
        <f>tblHoras[[#This Row],[Horas Trabalhadas (1º Período)]]+tblHoras[[#This Row],[Horas Trabalhadas (2º Período)]]</f>
        <v>0</v>
      </c>
      <c r="M33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33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33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Jornada]])+O32</f>
        <v>0</v>
      </c>
      <c r="P33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34" spans="2:17" x14ac:dyDescent="0.25">
      <c r="B34" s="12" t="str">
        <f t="shared" si="1"/>
        <v/>
      </c>
      <c r="C34" s="13" t="str">
        <f>TEXT(tblHoras[[#This Row],[Data]],"ddd")</f>
        <v/>
      </c>
      <c r="D34" s="27"/>
      <c r="E34" s="1"/>
      <c r="F34" s="1"/>
      <c r="G34" s="1"/>
      <c r="H34" s="1"/>
      <c r="I34" s="26"/>
      <c r="J34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34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34" s="4">
        <f>tblHoras[[#This Row],[Horas Trabalhadas (1º Período)]]+tblHoras[[#This Row],[Horas Trabalhadas (2º Período)]]</f>
        <v>0</v>
      </c>
      <c r="M34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34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34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Jornada]])+O33</f>
        <v>0</v>
      </c>
      <c r="P34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35" spans="2:17" x14ac:dyDescent="0.25">
      <c r="B35" s="12" t="str">
        <f t="shared" si="1"/>
        <v/>
      </c>
      <c r="C35" s="13" t="str">
        <f>TEXT(tblHoras[[#This Row],[Data]],"ddd")</f>
        <v/>
      </c>
      <c r="D35" s="27"/>
      <c r="E35" s="1"/>
      <c r="F35" s="1"/>
      <c r="G35" s="1"/>
      <c r="H35" s="1"/>
      <c r="I35" s="26"/>
      <c r="J35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35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35" s="4">
        <f>tblHoras[[#This Row],[Horas Trabalhadas (1º Período)]]+tblHoras[[#This Row],[Horas Trabalhadas (2º Período)]]</f>
        <v>0</v>
      </c>
      <c r="M35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35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35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Jornada]])+O34</f>
        <v>0</v>
      </c>
      <c r="P35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36" spans="2:17" x14ac:dyDescent="0.25">
      <c r="B36" s="12" t="str">
        <f t="shared" si="1"/>
        <v/>
      </c>
      <c r="C36" s="13" t="str">
        <f>TEXT(tblHoras[[#This Row],[Data]],"ddd")</f>
        <v/>
      </c>
      <c r="D36" s="27"/>
      <c r="E36" s="1"/>
      <c r="F36" s="1"/>
      <c r="G36" s="1"/>
      <c r="H36" s="1"/>
      <c r="I36" s="27"/>
      <c r="J36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36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36" s="4">
        <f>tblHoras[[#This Row],[Horas Trabalhadas (1º Período)]]+tblHoras[[#This Row],[Horas Trabalhadas (2º Período)]]</f>
        <v>0</v>
      </c>
      <c r="M36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36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36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Jornada]])+O35</f>
        <v>0</v>
      </c>
      <c r="P36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37" spans="2:17" x14ac:dyDescent="0.25">
      <c r="B37" s="12" t="str">
        <f>IF(B36&lt;&gt;"",IF(DAY(B36+1)=1,"",B36+1),"")</f>
        <v/>
      </c>
      <c r="C37" s="13" t="str">
        <f>TEXT(tblHoras[[#This Row],[Data]],"ddd")</f>
        <v/>
      </c>
      <c r="D37" s="27"/>
      <c r="E37" s="1"/>
      <c r="F37" s="1"/>
      <c r="G37" s="1"/>
      <c r="H37" s="1"/>
      <c r="I37" s="27"/>
      <c r="J37" s="4">
        <f>IF($B$4&lt;&gt;"",IF(AND(tblHoras[[#This Row],[Evento 
(1º Período)]]&lt;&gt;"",IF(ISERROR(VLOOKUP(tblHoras[[#This Row],[Evento 
(1º Período)]],tblEvento[],Tabelas!$D$1,FALSE)),FALSE,VLOOKUP(tblHoras[[#This Row],[Evento 
(1º Período)]],tblEvento[],Tabelas!$D$1,FALSE)="Sim")),
        JORNADA/2,
        IF(AND(ISNUMBER(tblHoras[[#This Row],[Saída - 1 (Almoço)]]),ISNUMBER(tblHoras[[#This Row],[Entrada - 1]])),
              IF(OR(AND(tblHoras[[#This Row],[Evento 
(1º Período)]]&lt;&gt;"",IF(ISERROR(VLOOKUP(tblHoras[[#This Row],[Evento 
(1º Período)]],tblEvento[],Tabelas!$E$1,FALSE)),FALSE,VLOOKUP(tblHoras[[#This Row],[Evento 
(1º Período)]],tblEvento[],Tabelas!$E$1,FALSE)="Sim")),IF(VLOOKUP(TEXT(tblHoras[[#This Row],[Data]],"dddd"),tblDiaUtil[],2,FALSE)="Não",TRUE,FALSE)),
                   tblHoras[[#This Row],[Saída - 1 (Almoço)]]-tblHoras[[#This Row],[Entrada - 1]],
                   IF(OR(HOUR(tblHoras[[#This Row],[Saída - 1 (Almoço)]]-tblHoras[[#This Row],[Entrada - 1]])&gt;0,ROUND(tblHoras[[#This Row],[Saída - 1 (Almoço)]]-tblHoras[[#This Row],[Entrada - 1]],6)&gt;ROUND(CARENCIA,6)),
                          tblHoras[[#This Row],[Saída - 1 (Almoço)]]-tblHoras[[#This Row],[Entrada - 1]],
                          0)),
                    0)),0)</f>
        <v>0</v>
      </c>
      <c r="K37" s="4">
        <f>IF($B$4&lt;&gt;"",IF(AND(tblHoras[[#This Row],[Evento 
(2º Período)]]&lt;&gt;"",IF(ISERROR(VLOOKUP(tblHoras[[#This Row],[Evento 
(2º Período)]],tblEvento[],Tabelas!$D$1,FALSE)),FALSE,VLOOKUP(tblHoras[[#This Row],[Evento 
(2º Período)]],tblEvento[],Tabelas!$D$1,FALSE)="Sim")),
        JORNADA/2,
        IF(AND(ISNUMBER(tblHoras[[#This Row],[Saída - 2]]),ISNUMBER(tblHoras[[#This Row],[Entrada - 2 (Almoço)]])),
              IF(OR(AND(tblHoras[[#This Row],[Evento 
(2º Período)]]&lt;&gt;"",IF(ISERROR(VLOOKUP(tblHoras[[#This Row],[Evento 
(2º Período)]],tblEvento[],Tabelas!$E$1,FALSE)),FALSE,VLOOKUP(tblHoras[[#This Row],[Evento 
(2º Período)]],tblEvento[],Tabelas!$E$1,FALSE)="Sim")),IF(VLOOKUP(TEXT(tblHoras[[#This Row],[Data]],"dddd"),tblDiaUtil[],2,FALSE)="Não",TRUE,FALSE)),
                   tblHoras[[#This Row],[Saída - 2]]-tblHoras[[#This Row],[Entrada - 2 (Almoço)]],
                   IF(OR(HOUR(tblHoras[[#This Row],[Saída - 2]]-tblHoras[[#This Row],[Entrada - 2 (Almoço)]])&gt;0,MINUTE(tblHoras[[#This Row],[Saída - 2]]-tblHoras[[#This Row],[Entrada - 2 (Almoço)]])&gt;CARENCIA),
                         tblHoras[[#This Row],[Saída - 2]]-tblHoras[[#This Row],[Entrada - 2 (Almoço)]],
                         0)),
       0)),0)</f>
        <v>0</v>
      </c>
      <c r="L37" s="4">
        <f>tblHoras[[#This Row],[Horas Trabalhadas (1º Período)]]+tblHoras[[#This Row],[Horas Trabalhadas (2º Período)]]</f>
        <v>0</v>
      </c>
      <c r="M37" s="4" t="str">
        <f>IF(tblHoras[[#This Row],[Data]]&lt;&gt;"",
        IF(
AND(VLOOKUP(TEXT(tblHoras[[#This Row],[Data]],"dddd"),tblDiaUtil[],3,FALSE)="Sim",IF(tblHoras[[#This Row],[Evento 
(1º Período)]]&lt;&gt;"",IF(VLOOKUP(tblHoras[[#This Row],[Evento 
(1º Período)]],tblEvento[],Tabelas!$E$1,FALSE)="Sim",FALSE,TRUE),TRUE),IF(tblHoras[[#This Row],[Evento 
(2º Período)]]&lt;&gt;"",IF(VLOOKUP(tblHoras[[#This Row],[Evento 
(2º Período)]],tblEvento[],Tabelas!$E$1,FALSE)="Sim",FALSE,TRUE),TRUE)),
              IF(VLOOKUP(tblHoras[[#This Row],[Dia]],tblDiaUtil[[Abreviatura]:[Jornada Diferenciada?]],3,FALSE)&gt;0,VLOOKUP(tblHoras[[#This Row],[Dia]],tblDiaUtil[[Abreviatura]:[Jornada Diferenciada?]],3,FALSE),JORNADA),
              ""),
         "")</f>
        <v/>
      </c>
      <c r="N37" s="15">
        <f>IF(OR(tblHoras[[#This Row],[Horas Trabalhadas (1º Período)]]&lt;&gt;0,tblHoras[[#This Row],[Horas Trabalhadas (2º Período)]]&lt;&gt;0),
        IF(ISNUMBER(tblHoras[[#This Row],[Jornada Diária]]),
              IF(tblHoras[[#This Row],[Jornada Diária]]&gt;(tblHoras[[#This Row],[Horas Trabalhadas (2º Período)]]+tblHoras[[#This Row],[Horas Trabalhadas (1º Período)]]),
                     IF(ROUND((tblHoras[[#This Row],[Jornada Diária]]-(tblHoras[[#This Row],[Horas Trabalhadas (2º Período)]]+tblHoras[[#This Row],[Horas Trabalhadas (1º Período)]])),6)&gt;ROUND(CARENCIA,6),
                           -tblHoras[[#This Row],[Jornada Diária]]+(tblHoras[[#This Row],[Horas Trabalhadas (2º Período)]]+tblHoras[[#This Row],[Horas Trabalhadas (1º Período)]]),
                           0),
                      IF(ROUND((tblHoras[[#This Row],[Jornada Diária]]-(tblHoras[[#This Row],[Horas Trabalhadas (2º Período)]]+tblHoras[[#This Row],[Horas Trabalhadas (1º Período)]])),6)&lt;ROUND(-CARENCIA,6),
                           -tblHoras[[#This Row],[Jornada Diária]]+(tblHoras[[#This Row],[Horas Trabalhadas (2º Período)]]+tblHoras[[#This Row],[Horas Trabalhadas (1º Período)]]),
                           0)),
              tblHoras[[#This Row],[Horas Trabalhadas (2º Período)]]+tblHoras[[#This Row],[Horas Trabalhadas (1º Período)]]),
         IF(AND(tblHoras[[#This Row],[Evento 
(1º Período)]]="Falta ñ Just.",tblHoras[[#This Row],[Evento 
(2º Período)]]="Falta ñ Just."),-"8:00",IF(OR(tblHoras[[#This Row],[Evento 
(1º Período)]]="Falta ñ Just.",tblHoras[[#This Row],[Evento 
(2º Período)]]="Falta ñ Just."),-"4:00",0)))</f>
        <v>0</v>
      </c>
      <c r="O37" s="15">
        <f>IF(tblHoras[[#This Row],[Horas Trabalhadas Além Jornada]]&gt;0,
        IF(ISNUMBER(tblHoras[[#This Row],[Jornada Diária]]),
              IF(HOUR(tblHoras[[#This Row],[Horas Trabalhadas Além Jornada]])&gt;=VLOOKUP(LIMITE,tblLimiteHora[],Tabelas!$I$1,FALSE),
                    VLOOKUP(LIMITE,tblLimiteHora[],Tabelas!$J$1,FALSE),
                    tblHoras[[#This Row],[Horas Trabalhadas Além Jornada]]),
              tblHoras[[#This Row],[Horas Trabalhadas Além Jornada]]),
        tblHoras[[#This Row],[Horas Trabalhadas Além Jornada]])+O36</f>
        <v>0</v>
      </c>
      <c r="P37" s="16" t="str">
        <f>IF(tblHoras[[#This Row],[Evento 
(1º Período)]]&lt;&gt;""," - " &amp;VLOOKUP(tblHoras[[#This Row],[Evento 
(1º Período)]],tblEvento[],Tabelas!$F$1,FALSE),"")&amp;IF(AND(tblHoras[[#This Row],[Evento 
(2º Período)]]&lt;&gt;"",tblHoras[[#This Row],[Evento 
(2º Período)]]&lt;&gt;tblHoras[[#This Row],[Evento 
(1º Período)]])," - " &amp; VLOOKUP(tblHoras[[#This Row],[Evento 
(2º Período)]],tblEvento[],Tabelas!$F$1,FALSE),"")</f>
        <v/>
      </c>
    </row>
    <row r="38" spans="2:17" ht="5.0999999999999996" customHeight="1" x14ac:dyDescent="0.25">
      <c r="P38" s="25"/>
      <c r="Q38" s="25"/>
    </row>
    <row r="39" spans="2:17" ht="9.9499999999999993" customHeight="1" x14ac:dyDescent="0.25">
      <c r="P39" s="50" t="s">
        <v>85</v>
      </c>
      <c r="Q39" s="25"/>
    </row>
    <row r="40" spans="2:17" hidden="1" x14ac:dyDescent="0.25">
      <c r="P40" s="25"/>
      <c r="Q40" s="25"/>
    </row>
    <row r="41" spans="2:17" hidden="1" x14ac:dyDescent="0.25">
      <c r="P41" s="25"/>
      <c r="Q41" s="25"/>
    </row>
    <row r="42" spans="2:17" hidden="1" x14ac:dyDescent="0.25">
      <c r="P42" s="25"/>
      <c r="Q42" s="25"/>
    </row>
    <row r="43" spans="2:17" hidden="1" x14ac:dyDescent="0.25"/>
  </sheetData>
  <sheetProtection algorithmName="SHA-512" hashValue="EFU6q+lUh+BQY7z0OqwVmT4Z18qXt06xBVxLG98WPlnVoTSnmfTQhmIcHOrkT/L007U8XcE1J1Yt8kiPT0dmfw==" saltValue="AhSkvwMjd/XYwprMD7giNw==" spinCount="100000" sheet="1" objects="1" scenarios="1" formatCells="0" formatColumns="0" formatRows="0" selectLockedCells="1" autoFilter="0" pivotTables="0"/>
  <mergeCells count="4">
    <mergeCell ref="B3:C3"/>
    <mergeCell ref="B4:C4"/>
    <mergeCell ref="O1:P5"/>
    <mergeCell ref="G2:I2"/>
  </mergeCells>
  <dataValidations count="4">
    <dataValidation type="time" allowBlank="1" showInputMessage="1" showErrorMessage="1" errorTitle="Aviso" error="Erro na inserção de dados:_x000a__x000a_'Hora Inválida'_x000a__x000a_Favor inserir uma hora válida no formato: hh:mm (ex. 12:00)" sqref="E7:H37">
      <formula1>0</formula1>
      <formula2>0.999305555555556</formula2>
    </dataValidation>
    <dataValidation type="whole" errorStyle="warning" allowBlank="1" showInputMessage="1" showErrorMessage="1" errorTitle="Aviso" error="Ano fora do período estipulado" promptTitle="Digite o ano com 4 dígitos" prompt="_x000a_ex. 2015_x000a__x000a_Entre: 1904 a 9999" sqref="D4">
      <formula1>999</formula1>
      <formula2>9999</formula2>
    </dataValidation>
    <dataValidation type="list" allowBlank="1" showErrorMessage="1" errorTitle="Mês Inválido" error="Selecione na lista um mês válido" sqref="B4:C4">
      <formula1>lst_Mes</formula1>
    </dataValidation>
    <dataValidation type="list" allowBlank="1" showInputMessage="1" showErrorMessage="1" errorTitle="Aviso" error="Erro na inserção de dados:_x000a__x000a_'Evento Inválido'_x000a__x000a_Selecione um Evento válido na Lista" promptTitle="Evento" prompt="_x000a_Selecione um Evento na Lista" sqref="D7:D37 I7:I37">
      <formula1>lstEvento</formula1>
    </dataValidation>
  </dataValidations>
  <printOptions verticalCentered="1"/>
  <pageMargins left="0.51181102362204722" right="0.51181102362204722" top="0.78740157480314965" bottom="0.78740157480314965" header="0.31496062992125984" footer="0.31496062992125984"/>
  <pageSetup paperSize="9" scale="82" orientation="landscape" r:id="rId1"/>
  <headerFooter>
    <oddHeader>&amp;R&amp;D</oddHeader>
    <oddFooter>&amp;L.e&amp;RPágina &amp;P de &amp;N</oddFooter>
  </headerFooter>
  <ignoredErrors>
    <ignoredError sqref="C7 O7:O37" calculatedColumn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33616478-990B-44FE-BB07-40117DF3ADA1}">
            <xm:f>IF(OR(IF(ISERROR(VLOOKUP($C7,Config!$C$1:$D$17,2,FALSE)),FALSE,IF(VLOOKUP($C7,Config!$C$1:$D$17,2,FALSE)="Não",TRUE,FALSE)),IF(ISERROR(VLOOKUP($D7,Tabelas!$A$3:$B$51,2,FALSE)),FALSE,IF(VLOOKUP($D7,Tabelas!$A$3:$B$51,2,FALSE)="Sim",TRUE,FALSE)),IF(ISERROR(VLOOKUP($I7,Tabelas!$A$3:$B$51,2,FALSE)),FALSE,IF(VLOOKUP($I7,Tabelas!$A$3:$B$51,2,FALSE)="Sim",TRUE,FALSE))),TRUE,FALSE)</xm:f>
            <x14:dxf>
              <fill>
                <patternFill>
                  <bgColor rgb="FFFFFFCC"/>
                </patternFill>
              </fill>
            </x14:dxf>
          </x14:cfRule>
          <xm:sqref>B7:P37</xm:sqref>
        </x14:conditionalFormatting>
        <x14:conditionalFormatting xmlns:xm="http://schemas.microsoft.com/office/excel/2006/main">
          <x14:cfRule type="expression" priority="3" id="{D79C2469-95B2-4490-A707-5C27A171E816}">
            <xm:f>IF(IF(ISERROR(VLOOKUP($D7,Tabelas!$A$3:$C$51,3,FALSE)),FALSE,VLOOKUP($D7,Tabelas!$A$3:$C$51,3,FALSE)="Sim"),TRUE,FALSE)</xm:f>
            <x14:dxf>
              <fill>
                <patternFill>
                  <bgColor rgb="FFFFD1D2"/>
                </patternFill>
              </fill>
            </x14:dxf>
          </x14:cfRule>
          <xm:sqref>J7:J37 D7:F37</xm:sqref>
        </x14:conditionalFormatting>
        <x14:conditionalFormatting xmlns:xm="http://schemas.microsoft.com/office/excel/2006/main">
          <x14:cfRule type="expression" priority="9" id="{31CF979C-12F0-4F54-B477-D65B5CC060E6}">
            <xm:f>IF(IF(ISERROR(VLOOKUP($I7,Tabelas!$A$3:$C$51,3,FALSE)),FALSE,VLOOKUP($I7,Tabelas!$A$3:$C$51,3,FALSE)="Sim"),TRUE,FALSE)</xm:f>
            <x14:dxf>
              <fill>
                <patternFill>
                  <bgColor rgb="FFFFD5D6"/>
                </patternFill>
              </fill>
            </x14:dxf>
          </x14:cfRule>
          <xm:sqref>K7:M37 G7:I37</xm:sqref>
        </x14:conditionalFormatting>
        <x14:conditionalFormatting xmlns:xm="http://schemas.microsoft.com/office/excel/2006/main">
          <x14:cfRule type="expression" priority="1" id="{C52892DE-0689-43C6-B541-ABA3BE7B4984}">
            <xm:f>IF(IF(ISERROR(VLOOKUP($D36,Tabelas!$A$3:$C$51,3,FALSE)),FALSE,VLOOKUP($D36,Tabelas!$A$3:$C$51,3,FALSE)="Sim"),TRUE,FALSE)</xm:f>
            <x14:dxf>
              <fill>
                <patternFill>
                  <bgColor rgb="FFFFD1D2"/>
                </patternFill>
              </fill>
            </x14:dxf>
          </x14:cfRule>
          <xm:sqref>I36:I37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Tabelas</vt:lpstr>
      <vt:lpstr>Config</vt:lpstr>
      <vt:lpstr>Cálculo de Horas</vt:lpstr>
      <vt:lpstr>CARENCIA</vt:lpstr>
      <vt:lpstr>JORNADA</vt:lpstr>
      <vt:lpstr>LIMITE</vt:lpstr>
      <vt:lpstr>lst_Mes</vt:lpstr>
      <vt:lpstr>lstEvento</vt:lpstr>
      <vt:lpstr>lstLimiteHora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 Leal Ramos</dc:creator>
  <cp:lastModifiedBy>Evert Leal Ramos</cp:lastModifiedBy>
  <cp:lastPrinted>2015-01-23T11:41:12Z</cp:lastPrinted>
  <dcterms:created xsi:type="dcterms:W3CDTF">2013-11-22T16:17:37Z</dcterms:created>
  <dcterms:modified xsi:type="dcterms:W3CDTF">2015-07-28T13:19:15Z</dcterms:modified>
</cp:coreProperties>
</file>